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3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</externalReferences>
  <definedNames>
    <definedName name="_xlnm.Print_Area" localSheetId="6">'з початку року'!$A$1:$Q$45</definedName>
  </definedNames>
  <calcPr fullCalcOnLoad="1"/>
</workbook>
</file>

<file path=xl/sharedStrings.xml><?xml version="1.0" encoding="utf-8"?>
<sst xmlns="http://schemas.openxmlformats.org/spreadsheetml/2006/main" count="243" uniqueCount="96">
  <si>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</si>
  <si>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</si>
  <si>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</si>
  <si>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</si>
  <si>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</si>
  <si>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</si>
  <si>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</si>
  <si>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</si>
  <si>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</si>
  <si>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</si>
  <si>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</si>
  <si>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</si>
  <si>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</si>
  <si>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</si>
  <si>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</si>
  <si>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</si>
  <si>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</si>
  <si>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</si>
  <si>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</si>
  <si>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</si>
  <si>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</si>
  <si>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</si>
  <si>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</si>
  <si>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</si>
  <si>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</si>
  <si>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</si>
  <si>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</si>
  <si>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</si>
  <si>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</si>
  <si>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</si>
  <si>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</si>
  <si>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</si>
  <si>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</si>
  <si>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</si>
  <si>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</si>
  <si>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</si>
  <si>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</si>
  <si>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</si>
  <si>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</si>
  <si>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</si>
  <si>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</si>
  <si>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</si>
  <si>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</si>
  <si>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</si>
  <si>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</si>
  <si>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</si>
  <si>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</si>
  <si>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</si>
  <si>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</si>
  <si>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</si>
  <si>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</si>
  <si>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</si>
  <si>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</si>
  <si>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</si>
  <si>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</si>
  <si>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</si>
  <si>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</si>
  <si>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</si>
  <si>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</si>
  <si>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</si>
  <si>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</si>
  <si>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</si>
  <si>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</si>
  <si>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</si>
  <si>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</si>
  <si>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</si>
  <si>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</si>
  <si>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</si>
  <si>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</si>
  <si>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</si>
  <si>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</si>
  <si>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</si>
  <si>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</si>
  <si>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</si>
  <si>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</si>
  <si>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</si>
  <si>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</si>
  <si>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</si>
  <si>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</si>
  <si>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</si>
  <si>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</si>
  <si>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</si>
  <si>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</si>
  <si>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</si>
  <si>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</si>
  <si>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</si>
  <si>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</si>
  <si>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</si>
  <si>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</si>
  <si>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</si>
  <si>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план на січень-червень  2014р.</t>
  </si>
  <si>
    <t>станом на 20.06.2014 р.</t>
  </si>
  <si>
    <r>
      <t xml:space="preserve">станом на 20.06.2014р.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</si>
  <si>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20.06.2014р.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</si>
  <si>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20.06.2014</t>
    </r>
    <r>
      <rPr>
        <sz val="10"/>
        <rFont val="Times New Roman"/>
        <family val="1"/>
      </rPr>
      <t xml:space="preserve"> (тис.грн.)</t>
    </r>
  </si>
  <si>
    <t>Зміни до розпису станом на 20.06.2014р.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</si>
</sst>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9895805"/>
        <c:axId val="44844518"/>
      </c:lineChart>
      <c:catAx>
        <c:axId val="198958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844518"/>
        <c:crosses val="autoZero"/>
        <c:auto val="0"/>
        <c:lblOffset val="100"/>
        <c:tickLblSkip val="1"/>
        <c:noMultiLvlLbl val="0"/>
      </c:catAx>
      <c:valAx>
        <c:axId val="44844518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895805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34212.6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37325.46</c:v>
                </c:pt>
              </c:numCache>
            </c:numRef>
          </c:val>
        </c:ser>
        <c:axId val="43670119"/>
        <c:axId val="57486752"/>
      </c:barChart>
      <c:catAx>
        <c:axId val="43670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86752"/>
        <c:crosses val="autoZero"/>
        <c:auto val="1"/>
        <c:lblOffset val="100"/>
        <c:tickLblSkip val="1"/>
        <c:noMultiLvlLbl val="0"/>
      </c:catAx>
      <c:valAx>
        <c:axId val="57486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6701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947479"/>
        <c:axId val="8527312"/>
      </c:lineChart>
      <c:catAx>
        <c:axId val="9474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27312"/>
        <c:crosses val="autoZero"/>
        <c:auto val="0"/>
        <c:lblOffset val="100"/>
        <c:tickLblSkip val="1"/>
        <c:noMultiLvlLbl val="0"/>
      </c:catAx>
      <c:valAx>
        <c:axId val="852731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4747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9636945"/>
        <c:axId val="19623642"/>
      </c:lineChart>
      <c:catAx>
        <c:axId val="96369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623642"/>
        <c:crosses val="autoZero"/>
        <c:auto val="0"/>
        <c:lblOffset val="100"/>
        <c:tickLblSkip val="1"/>
        <c:noMultiLvlLbl val="0"/>
      </c:catAx>
      <c:valAx>
        <c:axId val="1962364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63694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2395051"/>
        <c:axId val="46011140"/>
      </c:lineChart>
      <c:catAx>
        <c:axId val="423950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11140"/>
        <c:crosses val="autoZero"/>
        <c:auto val="0"/>
        <c:lblOffset val="100"/>
        <c:tickLblSkip val="1"/>
        <c:noMultiLvlLbl val="0"/>
      </c:catAx>
      <c:valAx>
        <c:axId val="4601114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39505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11447077"/>
        <c:axId val="35914830"/>
      </c:lineChart>
      <c:catAx>
        <c:axId val="114470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914830"/>
        <c:crosses val="autoZero"/>
        <c:auto val="0"/>
        <c:lblOffset val="100"/>
        <c:tickLblSkip val="1"/>
        <c:noMultiLvlLbl val="0"/>
      </c:catAx>
      <c:valAx>
        <c:axId val="35914830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44707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41800</c:v>
                </c:pt>
                <c:pt idx="6">
                  <c:v>41801</c:v>
                </c:pt>
                <c:pt idx="7">
                  <c:v>41802</c:v>
                </c:pt>
                <c:pt idx="8">
                  <c:v>41803</c:v>
                </c:pt>
                <c:pt idx="9">
                  <c:v>41806</c:v>
                </c:pt>
                <c:pt idx="10">
                  <c:v>41807</c:v>
                </c:pt>
                <c:pt idx="11">
                  <c:v>41808</c:v>
                </c:pt>
                <c:pt idx="12">
                  <c:v>41809</c:v>
                </c:pt>
                <c:pt idx="13">
                  <c:v>41810</c:v>
                </c:pt>
                <c:pt idx="14">
                  <c:v>41813</c:v>
                </c:pt>
                <c:pt idx="15">
                  <c:v>41814</c:v>
                </c:pt>
                <c:pt idx="16">
                  <c:v>41815</c:v>
                </c:pt>
                <c:pt idx="17">
                  <c:v>41816</c:v>
                </c:pt>
                <c:pt idx="18">
                  <c:v>41817</c:v>
                </c:pt>
              </c:strCache>
            </c:strRef>
          </c:cat>
          <c:val>
            <c:numRef>
              <c:f>червень!$J$4:$J$16</c:f>
              <c:numCache>
                <c:ptCount val="13"/>
                <c:pt idx="0">
                  <c:v>787.1</c:v>
                </c:pt>
                <c:pt idx="1">
                  <c:v>609.9</c:v>
                </c:pt>
                <c:pt idx="2">
                  <c:v>1301</c:v>
                </c:pt>
                <c:pt idx="3">
                  <c:v>2245.8</c:v>
                </c:pt>
                <c:pt idx="4">
                  <c:v>5284.6</c:v>
                </c:pt>
                <c:pt idx="5">
                  <c:v>814.4</c:v>
                </c:pt>
                <c:pt idx="6">
                  <c:v>1150.4</c:v>
                </c:pt>
                <c:pt idx="7">
                  <c:v>1099.6</c:v>
                </c:pt>
                <c:pt idx="8">
                  <c:v>4964.7</c:v>
                </c:pt>
                <c:pt idx="9">
                  <c:v>1313.9</c:v>
                </c:pt>
                <c:pt idx="10">
                  <c:v>774.4</c:v>
                </c:pt>
                <c:pt idx="11">
                  <c:v>1335.5</c:v>
                </c:pt>
                <c:pt idx="12">
                  <c:v>1690.3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41800</c:v>
                </c:pt>
                <c:pt idx="6">
                  <c:v>41801</c:v>
                </c:pt>
                <c:pt idx="7">
                  <c:v>41802</c:v>
                </c:pt>
                <c:pt idx="8">
                  <c:v>41803</c:v>
                </c:pt>
                <c:pt idx="9">
                  <c:v>41806</c:v>
                </c:pt>
                <c:pt idx="10">
                  <c:v>41807</c:v>
                </c:pt>
                <c:pt idx="11">
                  <c:v>41808</c:v>
                </c:pt>
                <c:pt idx="12">
                  <c:v>41809</c:v>
                </c:pt>
                <c:pt idx="13">
                  <c:v>41810</c:v>
                </c:pt>
                <c:pt idx="14">
                  <c:v>41813</c:v>
                </c:pt>
                <c:pt idx="15">
                  <c:v>41814</c:v>
                </c:pt>
                <c:pt idx="16">
                  <c:v>41815</c:v>
                </c:pt>
                <c:pt idx="17">
                  <c:v>41816</c:v>
                </c:pt>
                <c:pt idx="18">
                  <c:v>41817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2116.2157894736847</c:v>
                </c:pt>
                <c:pt idx="1">
                  <c:v>2116.2</c:v>
                </c:pt>
                <c:pt idx="2">
                  <c:v>2116.2</c:v>
                </c:pt>
                <c:pt idx="3">
                  <c:v>2116.2</c:v>
                </c:pt>
                <c:pt idx="4">
                  <c:v>2116.2</c:v>
                </c:pt>
                <c:pt idx="5">
                  <c:v>2116.2</c:v>
                </c:pt>
                <c:pt idx="6">
                  <c:v>2116.2</c:v>
                </c:pt>
                <c:pt idx="7">
                  <c:v>2116.2</c:v>
                </c:pt>
                <c:pt idx="8">
                  <c:v>2116.2</c:v>
                </c:pt>
                <c:pt idx="9">
                  <c:v>2116.2</c:v>
                </c:pt>
                <c:pt idx="10">
                  <c:v>2116.2</c:v>
                </c:pt>
                <c:pt idx="11">
                  <c:v>2116.2</c:v>
                </c:pt>
                <c:pt idx="12">
                  <c:v>2116.2</c:v>
                </c:pt>
                <c:pt idx="13">
                  <c:v>2116.2</c:v>
                </c:pt>
                <c:pt idx="14">
                  <c:v>2116.2</c:v>
                </c:pt>
                <c:pt idx="15">
                  <c:v>2116.2</c:v>
                </c:pt>
                <c:pt idx="16">
                  <c:v>2116.2</c:v>
                </c:pt>
                <c:pt idx="17">
                  <c:v>2116.2</c:v>
                </c:pt>
                <c:pt idx="18">
                  <c:v>2116.2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41792</c:v>
                </c:pt>
                <c:pt idx="1">
                  <c:v>41793</c:v>
                </c:pt>
                <c:pt idx="2">
                  <c:v>41794</c:v>
                </c:pt>
                <c:pt idx="3">
                  <c:v>41795</c:v>
                </c:pt>
                <c:pt idx="4">
                  <c:v>41796</c:v>
                </c:pt>
                <c:pt idx="5">
                  <c:v>41800</c:v>
                </c:pt>
                <c:pt idx="6">
                  <c:v>41801</c:v>
                </c:pt>
                <c:pt idx="7">
                  <c:v>41802</c:v>
                </c:pt>
                <c:pt idx="8">
                  <c:v>41803</c:v>
                </c:pt>
                <c:pt idx="9">
                  <c:v>41806</c:v>
                </c:pt>
                <c:pt idx="10">
                  <c:v>41807</c:v>
                </c:pt>
                <c:pt idx="11">
                  <c:v>41808</c:v>
                </c:pt>
                <c:pt idx="12">
                  <c:v>41809</c:v>
                </c:pt>
                <c:pt idx="13">
                  <c:v>41810</c:v>
                </c:pt>
                <c:pt idx="14">
                  <c:v>41813</c:v>
                </c:pt>
                <c:pt idx="15">
                  <c:v>41814</c:v>
                </c:pt>
                <c:pt idx="16">
                  <c:v>41815</c:v>
                </c:pt>
                <c:pt idx="17">
                  <c:v>41816</c:v>
                </c:pt>
                <c:pt idx="18">
                  <c:v>41817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1300</c:v>
                </c:pt>
                <c:pt idx="1">
                  <c:v>2500</c:v>
                </c:pt>
                <c:pt idx="2">
                  <c:v>2600</c:v>
                </c:pt>
                <c:pt idx="3">
                  <c:v>980</c:v>
                </c:pt>
                <c:pt idx="4">
                  <c:v>1100</c:v>
                </c:pt>
                <c:pt idx="5">
                  <c:v>1200</c:v>
                </c:pt>
                <c:pt idx="6">
                  <c:v>1800</c:v>
                </c:pt>
                <c:pt idx="7">
                  <c:v>3200</c:v>
                </c:pt>
                <c:pt idx="8">
                  <c:v>2200</c:v>
                </c:pt>
                <c:pt idx="9">
                  <c:v>1850</c:v>
                </c:pt>
                <c:pt idx="10">
                  <c:v>3200</c:v>
                </c:pt>
                <c:pt idx="11">
                  <c:v>1200</c:v>
                </c:pt>
                <c:pt idx="12">
                  <c:v>1600</c:v>
                </c:pt>
                <c:pt idx="13">
                  <c:v>1400</c:v>
                </c:pt>
                <c:pt idx="14">
                  <c:v>1200</c:v>
                </c:pt>
                <c:pt idx="15">
                  <c:v>1800</c:v>
                </c:pt>
                <c:pt idx="16">
                  <c:v>1900</c:v>
                </c:pt>
                <c:pt idx="17">
                  <c:v>2700</c:v>
                </c:pt>
                <c:pt idx="18">
                  <c:v>3389.9</c:v>
                </c:pt>
              </c:numCache>
            </c:numRef>
          </c:val>
          <c:smooth val="1"/>
        </c:ser>
        <c:marker val="1"/>
        <c:axId val="54798015"/>
        <c:axId val="23420088"/>
      </c:lineChart>
      <c:catAx>
        <c:axId val="547980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420088"/>
        <c:crosses val="autoZero"/>
        <c:auto val="0"/>
        <c:lblOffset val="100"/>
        <c:tickLblSkip val="1"/>
        <c:noMultiLvlLbl val="0"/>
      </c:catAx>
      <c:valAx>
        <c:axId val="2342008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79801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20.06.2014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01"/>
          <c:y val="0.1872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190546.3</c:v>
                </c:pt>
                <c:pt idx="1">
                  <c:v>38281.23</c:v>
                </c:pt>
                <c:pt idx="2">
                  <c:v>1022.6</c:v>
                </c:pt>
                <c:pt idx="3">
                  <c:v>474.5</c:v>
                </c:pt>
                <c:pt idx="4">
                  <c:v>3398.3</c:v>
                </c:pt>
                <c:pt idx="5">
                  <c:v>3531.5</c:v>
                </c:pt>
                <c:pt idx="6">
                  <c:v>1500</c:v>
                </c:pt>
                <c:pt idx="7">
                  <c:v>1955.8000000000184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169136.14</c:v>
                </c:pt>
                <c:pt idx="1">
                  <c:v>34564.52</c:v>
                </c:pt>
                <c:pt idx="2">
                  <c:v>306.38</c:v>
                </c:pt>
                <c:pt idx="3">
                  <c:v>390.8</c:v>
                </c:pt>
                <c:pt idx="4">
                  <c:v>3244.75</c:v>
                </c:pt>
                <c:pt idx="5">
                  <c:v>3551.7</c:v>
                </c:pt>
                <c:pt idx="6">
                  <c:v>1446.9</c:v>
                </c:pt>
                <c:pt idx="7">
                  <c:v>895.4999999999641</c:v>
                </c:pt>
              </c:numCache>
            </c:numRef>
          </c:val>
          <c:shape val="box"/>
        </c:ser>
        <c:shape val="box"/>
        <c:axId val="9454201"/>
        <c:axId val="17978946"/>
      </c:bar3DChart>
      <c:catAx>
        <c:axId val="945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7978946"/>
        <c:crosses val="autoZero"/>
        <c:auto val="1"/>
        <c:lblOffset val="100"/>
        <c:tickLblSkip val="1"/>
        <c:noMultiLvlLbl val="0"/>
      </c:catAx>
      <c:valAx>
        <c:axId val="17978946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454201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4822.6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2099.7</c:v>
                </c:pt>
              </c:numCache>
            </c:numRef>
          </c:val>
        </c:ser>
        <c:axId val="27592787"/>
        <c:axId val="47008492"/>
      </c:barChart>
      <c:catAx>
        <c:axId val="27592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08492"/>
        <c:crosses val="autoZero"/>
        <c:auto val="1"/>
        <c:lblOffset val="100"/>
        <c:tickLblSkip val="1"/>
        <c:noMultiLvlLbl val="0"/>
      </c:catAx>
      <c:valAx>
        <c:axId val="470084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92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1667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1658.92</c:v>
                </c:pt>
              </c:numCache>
            </c:numRef>
          </c:val>
        </c:ser>
        <c:axId val="20423245"/>
        <c:axId val="49591478"/>
      </c:barChart>
      <c:catAx>
        <c:axId val="2042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91478"/>
        <c:crosses val="autoZero"/>
        <c:auto val="1"/>
        <c:lblOffset val="100"/>
        <c:tickLblSkip val="1"/>
        <c:noMultiLvlLbl val="0"/>
      </c:catAx>
      <c:valAx>
        <c:axId val="49591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23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січень-червень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20.06.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240 710,2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213 536,7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січень-червень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-19 727,5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червень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43 099,0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червень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-27 173,5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190546.3</v>
          </cell>
          <cell r="F10">
            <v>169136.14</v>
          </cell>
        </row>
        <row r="19">
          <cell r="E19">
            <v>1022.6</v>
          </cell>
          <cell r="F19">
            <v>306.38</v>
          </cell>
        </row>
        <row r="33">
          <cell r="E33">
            <v>38281.23</v>
          </cell>
          <cell r="F33">
            <v>34564.52</v>
          </cell>
        </row>
        <row r="56">
          <cell r="E56">
            <v>3398.3</v>
          </cell>
          <cell r="F56">
            <v>3244.75</v>
          </cell>
        </row>
        <row r="95">
          <cell r="E95">
            <v>3531.5</v>
          </cell>
          <cell r="F95">
            <v>3551.7</v>
          </cell>
        </row>
        <row r="96">
          <cell r="E96">
            <v>474.5</v>
          </cell>
          <cell r="F96">
            <v>390.8</v>
          </cell>
        </row>
        <row r="106">
          <cell r="E106">
            <v>240710.23</v>
          </cell>
          <cell r="F106">
            <v>213536.68999999997</v>
          </cell>
        </row>
        <row r="118">
          <cell r="E118">
            <v>109.5</v>
          </cell>
          <cell r="F118">
            <v>133.76</v>
          </cell>
        </row>
        <row r="119">
          <cell r="E119">
            <v>34212.6</v>
          </cell>
          <cell r="F119">
            <v>37325.46</v>
          </cell>
        </row>
        <row r="120">
          <cell r="E120">
            <v>1667</v>
          </cell>
          <cell r="F120">
            <v>1658.92</v>
          </cell>
        </row>
        <row r="121">
          <cell r="E121">
            <v>4822.6</v>
          </cell>
          <cell r="F121">
            <v>2099.7</v>
          </cell>
        </row>
        <row r="122">
          <cell r="E122">
            <v>862.45</v>
          </cell>
          <cell r="F122">
            <v>701.76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119509.56546</v>
          </cell>
          <cell r="I142">
            <v>105684.3435</v>
          </cell>
        </row>
      </sheetData>
      <sheetData sheetId="1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2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3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4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5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61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62</v>
      </c>
      <c r="O1" s="121"/>
      <c r="P1" s="121"/>
      <c r="Q1" s="121"/>
      <c r="R1" s="121"/>
      <c r="S1" s="122"/>
    </row>
    <row r="2" spans="1:19" ht="16.5" thickBot="1">
      <c r="A2" s="102" t="s">
        <v>63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1"/>
      <c r="N2" s="123" t="s">
        <v>64</v>
      </c>
      <c r="O2" s="124"/>
      <c r="P2" s="124"/>
      <c r="Q2" s="124"/>
      <c r="R2" s="124"/>
      <c r="S2" s="12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3" t="s">
        <v>41</v>
      </c>
      <c r="O27" s="113"/>
      <c r="P27" s="113"/>
      <c r="Q27" s="11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5">
        <v>41671</v>
      </c>
      <c r="O29" s="116">
        <f>'[1]січень '!$D$142</f>
        <v>111410.62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6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7" t="s">
        <v>56</v>
      </c>
      <c r="P32" s="10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57</v>
      </c>
      <c r="P33" s="10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0" t="s">
        <v>60</v>
      </c>
      <c r="P34" s="11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3" t="s">
        <v>35</v>
      </c>
      <c r="O37" s="113"/>
      <c r="P37" s="113"/>
      <c r="Q37" s="11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4" t="s">
        <v>36</v>
      </c>
      <c r="O38" s="114"/>
      <c r="P38" s="114"/>
      <c r="Q38" s="11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5">
        <v>41671</v>
      </c>
      <c r="O39" s="112">
        <v>0</v>
      </c>
      <c r="P39" s="112"/>
      <c r="Q39" s="11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6"/>
      <c r="O40" s="112"/>
      <c r="P40" s="112"/>
      <c r="Q40" s="11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65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67</v>
      </c>
      <c r="O1" s="121"/>
      <c r="P1" s="121"/>
      <c r="Q1" s="121"/>
      <c r="R1" s="121"/>
      <c r="S1" s="122"/>
    </row>
    <row r="2" spans="1:19" ht="16.5" thickBot="1">
      <c r="A2" s="102" t="s">
        <v>70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1"/>
      <c r="N2" s="123" t="s">
        <v>71</v>
      </c>
      <c r="O2" s="124"/>
      <c r="P2" s="124"/>
      <c r="Q2" s="124"/>
      <c r="R2" s="124"/>
      <c r="S2" s="12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3" t="s">
        <v>41</v>
      </c>
      <c r="O27" s="113"/>
      <c r="P27" s="113"/>
      <c r="Q27" s="11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5">
        <v>41699</v>
      </c>
      <c r="O29" s="116">
        <f>'[1]лютий'!$D$142</f>
        <v>121970.53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6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7" t="s">
        <v>56</v>
      </c>
      <c r="P32" s="10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57</v>
      </c>
      <c r="P33" s="10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0" t="s">
        <v>60</v>
      </c>
      <c r="P34" s="11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3" t="s">
        <v>35</v>
      </c>
      <c r="O37" s="113"/>
      <c r="P37" s="113"/>
      <c r="Q37" s="11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4" t="s">
        <v>36</v>
      </c>
      <c r="O38" s="114"/>
      <c r="P38" s="114"/>
      <c r="Q38" s="11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5">
        <v>41699</v>
      </c>
      <c r="O39" s="112">
        <v>0</v>
      </c>
      <c r="P39" s="112"/>
      <c r="Q39" s="11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6"/>
      <c r="O40" s="112"/>
      <c r="P40" s="112"/>
      <c r="Q40" s="11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74</v>
      </c>
      <c r="O1" s="121"/>
      <c r="P1" s="121"/>
      <c r="Q1" s="121"/>
      <c r="R1" s="121"/>
      <c r="S1" s="122"/>
    </row>
    <row r="2" spans="1:19" ht="16.5" thickBot="1">
      <c r="A2" s="102" t="s">
        <v>75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1"/>
      <c r="N2" s="123" t="s">
        <v>76</v>
      </c>
      <c r="O2" s="124"/>
      <c r="P2" s="124"/>
      <c r="Q2" s="124"/>
      <c r="R2" s="124"/>
      <c r="S2" s="12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3" t="s">
        <v>41</v>
      </c>
      <c r="O27" s="113"/>
      <c r="P27" s="113"/>
      <c r="Q27" s="113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5">
        <v>41730</v>
      </c>
      <c r="O29" s="116">
        <f>'[1]березень'!$D$142</f>
        <v>114985.02570999999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6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7" t="s">
        <v>56</v>
      </c>
      <c r="P32" s="10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57</v>
      </c>
      <c r="P33" s="10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0" t="s">
        <v>60</v>
      </c>
      <c r="P34" s="11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3" t="s">
        <v>35</v>
      </c>
      <c r="O37" s="113"/>
      <c r="P37" s="113"/>
      <c r="Q37" s="113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4" t="s">
        <v>36</v>
      </c>
      <c r="O38" s="114"/>
      <c r="P38" s="114"/>
      <c r="Q38" s="114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5">
        <v>41730</v>
      </c>
      <c r="O39" s="112">
        <v>0</v>
      </c>
      <c r="P39" s="112"/>
      <c r="Q39" s="11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6"/>
      <c r="O40" s="112"/>
      <c r="P40" s="112"/>
      <c r="Q40" s="11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79</v>
      </c>
      <c r="O1" s="121"/>
      <c r="P1" s="121"/>
      <c r="Q1" s="121"/>
      <c r="R1" s="121"/>
      <c r="S1" s="122"/>
    </row>
    <row r="2" spans="1:19" ht="16.5" thickBot="1">
      <c r="A2" s="102" t="s">
        <v>80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1"/>
      <c r="N2" s="123" t="s">
        <v>81</v>
      </c>
      <c r="O2" s="124"/>
      <c r="P2" s="124"/>
      <c r="Q2" s="124"/>
      <c r="R2" s="124"/>
      <c r="S2" s="12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3" t="s">
        <v>41</v>
      </c>
      <c r="O28" s="113"/>
      <c r="P28" s="113"/>
      <c r="Q28" s="113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34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5">
        <v>41760</v>
      </c>
      <c r="O30" s="116">
        <f>'[1]квітень'!$D$142</f>
        <v>123251.48</v>
      </c>
      <c r="P30" s="116"/>
      <c r="Q30" s="11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6"/>
      <c r="O31" s="116"/>
      <c r="P31" s="116"/>
      <c r="Q31" s="11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7" t="s">
        <v>56</v>
      </c>
      <c r="P33" s="108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09" t="s">
        <v>57</v>
      </c>
      <c r="P34" s="109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0" t="s">
        <v>60</v>
      </c>
      <c r="P35" s="111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3" t="s">
        <v>35</v>
      </c>
      <c r="O38" s="113"/>
      <c r="P38" s="113"/>
      <c r="Q38" s="113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4" t="s">
        <v>36</v>
      </c>
      <c r="O39" s="114"/>
      <c r="P39" s="114"/>
      <c r="Q39" s="114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5">
        <v>41760</v>
      </c>
      <c r="O40" s="112">
        <v>0</v>
      </c>
      <c r="P40" s="112"/>
      <c r="Q40" s="11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6"/>
      <c r="O41" s="112"/>
      <c r="P41" s="112"/>
      <c r="Q41" s="11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9" sqref="E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82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84</v>
      </c>
      <c r="O1" s="121"/>
      <c r="P1" s="121"/>
      <c r="Q1" s="121"/>
      <c r="R1" s="121"/>
      <c r="S1" s="122"/>
    </row>
    <row r="2" spans="1:19" ht="16.5" thickBot="1">
      <c r="A2" s="102" t="s">
        <v>85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1"/>
      <c r="N2" s="123" t="s">
        <v>86</v>
      </c>
      <c r="O2" s="124"/>
      <c r="P2" s="124"/>
      <c r="Q2" s="124"/>
      <c r="R2" s="124"/>
      <c r="S2" s="12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45.5</v>
      </c>
      <c r="I22" s="82">
        <f t="shared" si="0"/>
        <v>0.6500000000003894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281.7</v>
      </c>
      <c r="I23" s="43">
        <f t="shared" si="3"/>
        <v>231.99999999999943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3" t="s">
        <v>41</v>
      </c>
      <c r="O26" s="113"/>
      <c r="P26" s="113"/>
      <c r="Q26" s="113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34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5">
        <v>41791</v>
      </c>
      <c r="O28" s="116">
        <f>'[1]травень'!$D$142</f>
        <v>118982.48</v>
      </c>
      <c r="P28" s="116"/>
      <c r="Q28" s="11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6"/>
      <c r="O29" s="116"/>
      <c r="P29" s="116"/>
      <c r="Q29" s="11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7" t="s">
        <v>56</v>
      </c>
      <c r="P31" s="108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57</v>
      </c>
      <c r="P32" s="109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0" t="s">
        <v>60</v>
      </c>
      <c r="P33" s="11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3" t="s">
        <v>35</v>
      </c>
      <c r="O36" s="113"/>
      <c r="P36" s="113"/>
      <c r="Q36" s="113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36</v>
      </c>
      <c r="O37" s="114"/>
      <c r="P37" s="114"/>
      <c r="Q37" s="114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5">
        <v>41791</v>
      </c>
      <c r="O38" s="112">
        <v>0</v>
      </c>
      <c r="P38" s="112"/>
      <c r="Q38" s="11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6"/>
      <c r="O39" s="112"/>
      <c r="P39" s="112"/>
      <c r="Q39" s="11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4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8" sqref="H1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7" t="s">
        <v>87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"/>
      <c r="N1" s="120" t="s">
        <v>89</v>
      </c>
      <c r="O1" s="121"/>
      <c r="P1" s="121"/>
      <c r="Q1" s="121"/>
      <c r="R1" s="121"/>
      <c r="S1" s="122"/>
    </row>
    <row r="2" spans="1:19" ht="16.5" thickBot="1">
      <c r="A2" s="102" t="s">
        <v>91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4"/>
      <c r="M2" s="1"/>
      <c r="N2" s="123" t="s">
        <v>92</v>
      </c>
      <c r="O2" s="124"/>
      <c r="P2" s="124"/>
      <c r="Q2" s="124"/>
      <c r="R2" s="124"/>
      <c r="S2" s="12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AVERAGE(J4:J16)</f>
        <v>1797.8153846153848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1797.8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1797.8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1797.8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1797.8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1797.8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1797.8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1797.8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1797.8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1797.8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1797.8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1797.8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1797.8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1400</v>
      </c>
      <c r="L17" s="4">
        <f t="shared" si="1"/>
        <v>0</v>
      </c>
      <c r="M17" s="2">
        <v>1797.8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41813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1200</v>
      </c>
      <c r="L18" s="4">
        <f t="shared" si="1"/>
        <v>0</v>
      </c>
      <c r="M18" s="2">
        <v>1797.8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41814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1800</v>
      </c>
      <c r="L19" s="4">
        <f t="shared" si="1"/>
        <v>0</v>
      </c>
      <c r="M19" s="2">
        <v>1797.8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41815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1900</v>
      </c>
      <c r="L20" s="4">
        <f t="shared" si="1"/>
        <v>0</v>
      </c>
      <c r="M20" s="2">
        <v>1797.8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41816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2700</v>
      </c>
      <c r="L21" s="4">
        <f t="shared" si="1"/>
        <v>0</v>
      </c>
      <c r="M21" s="2">
        <v>1797.8</v>
      </c>
      <c r="N21" s="47"/>
      <c r="O21" s="53"/>
      <c r="P21" s="54"/>
      <c r="Q21" s="49"/>
      <c r="R21" s="46"/>
      <c r="S21" s="35">
        <f t="shared" si="2"/>
        <v>0</v>
      </c>
    </row>
    <row r="22" spans="1:19" ht="13.5" thickBot="1">
      <c r="A22" s="13">
        <v>41817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3389.9</v>
      </c>
      <c r="L22" s="4">
        <f t="shared" si="1"/>
        <v>0</v>
      </c>
      <c r="M22" s="2">
        <v>1797.8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39" t="s">
        <v>33</v>
      </c>
      <c r="B23" s="43">
        <f aca="true" t="shared" si="3" ref="B23:K23">SUM(B4:B22)</f>
        <v>20376.000000000004</v>
      </c>
      <c r="C23" s="43">
        <f t="shared" si="3"/>
        <v>1860</v>
      </c>
      <c r="D23" s="43">
        <f t="shared" si="3"/>
        <v>-339</v>
      </c>
      <c r="E23" s="14">
        <f t="shared" si="3"/>
        <v>39.8</v>
      </c>
      <c r="F23" s="14">
        <f t="shared" si="3"/>
        <v>553.4000000000001</v>
      </c>
      <c r="G23" s="14">
        <f t="shared" si="3"/>
        <v>589.5</v>
      </c>
      <c r="H23" s="14">
        <f t="shared" si="3"/>
        <v>213</v>
      </c>
      <c r="I23" s="43">
        <f t="shared" si="3"/>
        <v>78.90000000000038</v>
      </c>
      <c r="J23" s="43">
        <f t="shared" si="3"/>
        <v>23371.600000000002</v>
      </c>
      <c r="K23" s="43">
        <f t="shared" si="3"/>
        <v>37119.9</v>
      </c>
      <c r="L23" s="15">
        <f t="shared" si="1"/>
        <v>0.6296245410143886</v>
      </c>
      <c r="M23" s="2"/>
      <c r="N23" s="93">
        <f>SUM(N4:N22)</f>
        <v>28.9</v>
      </c>
      <c r="O23" s="93">
        <f>SUM(O4:O22)</f>
        <v>47</v>
      </c>
      <c r="P23" s="93">
        <f>SUM(P4:P22)</f>
        <v>2151.2</v>
      </c>
      <c r="Q23" s="93">
        <f>SUM(Q4:Q22)</f>
        <v>1</v>
      </c>
      <c r="R23" s="93">
        <f>SUM(R4:R22)</f>
        <v>3.95</v>
      </c>
      <c r="S23" s="93">
        <f>N23+O23+Q23+P23+R23</f>
        <v>2232.0499999999997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3" t="s">
        <v>41</v>
      </c>
      <c r="O26" s="113"/>
      <c r="P26" s="113"/>
      <c r="Q26" s="113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34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5">
        <v>41810</v>
      </c>
      <c r="O28" s="116">
        <f>'[1]червень'!$D$142</f>
        <v>119509.56546</v>
      </c>
      <c r="P28" s="116"/>
      <c r="Q28" s="11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6"/>
      <c r="O29" s="116"/>
      <c r="P29" s="116"/>
      <c r="Q29" s="11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'[1]червень'!$I$142</f>
        <v>105684.3435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7" t="s">
        <v>56</v>
      </c>
      <c r="P31" s="108"/>
      <c r="Q31" s="61">
        <f>'[1]червень'!$I$141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57</v>
      </c>
      <c r="P32" s="109"/>
      <c r="Q32" s="83">
        <f>'[1]червень'!$I$139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0" t="s">
        <v>60</v>
      </c>
      <c r="P33" s="11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3" t="s">
        <v>35</v>
      </c>
      <c r="O36" s="113"/>
      <c r="P36" s="113"/>
      <c r="Q36" s="113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36</v>
      </c>
      <c r="O37" s="114"/>
      <c r="P37" s="114"/>
      <c r="Q37" s="114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5">
        <v>41810</v>
      </c>
      <c r="O38" s="112">
        <v>0</v>
      </c>
      <c r="P38" s="112"/>
      <c r="Q38" s="11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6"/>
      <c r="O39" s="112"/>
      <c r="P39" s="112"/>
      <c r="Q39" s="11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D56" sqref="D56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26" t="s">
        <v>93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7"/>
      <c r="M27" s="127"/>
      <c r="N27" s="127"/>
    </row>
    <row r="28" spans="1:16" ht="78.75" customHeight="1">
      <c r="A28" s="142" t="s">
        <v>40</v>
      </c>
      <c r="B28" s="128" t="s">
        <v>51</v>
      </c>
      <c r="C28" s="129"/>
      <c r="D28" s="139" t="s">
        <v>28</v>
      </c>
      <c r="E28" s="139"/>
      <c r="F28" s="133" t="s">
        <v>29</v>
      </c>
      <c r="G28" s="144"/>
      <c r="H28" s="140" t="s">
        <v>39</v>
      </c>
      <c r="I28" s="133"/>
      <c r="J28" s="140" t="s">
        <v>50</v>
      </c>
      <c r="K28" s="132"/>
      <c r="L28" s="136" t="s">
        <v>45</v>
      </c>
      <c r="M28" s="137"/>
      <c r="N28" s="138"/>
      <c r="O28" s="130" t="s">
        <v>94</v>
      </c>
      <c r="P28" s="131"/>
    </row>
    <row r="29" spans="1:16" ht="45">
      <c r="A29" s="143"/>
      <c r="B29" s="72" t="s">
        <v>90</v>
      </c>
      <c r="C29" s="28" t="s">
        <v>26</v>
      </c>
      <c r="D29" s="72" t="str">
        <f>B29</f>
        <v>план на січень-червень  2014р.</v>
      </c>
      <c r="E29" s="28" t="str">
        <f>C29</f>
        <v>факт</v>
      </c>
      <c r="F29" s="71" t="str">
        <f>B29</f>
        <v>план на січень-червень  2014р.</v>
      </c>
      <c r="G29" s="95" t="str">
        <f>C29</f>
        <v>факт</v>
      </c>
      <c r="H29" s="72" t="str">
        <f>B29</f>
        <v>план на січень-червень  2014р.</v>
      </c>
      <c r="I29" s="28" t="str">
        <f>C29</f>
        <v>факт</v>
      </c>
      <c r="J29" s="71" t="str">
        <f>B29</f>
        <v>план на січень-червень  2014р.</v>
      </c>
      <c r="K29" s="95" t="str">
        <f>C29</f>
        <v>факт</v>
      </c>
      <c r="L29" s="67" t="str">
        <f>D29</f>
        <v>план на січень-червень  2014р.</v>
      </c>
      <c r="M29" s="28" t="s">
        <v>26</v>
      </c>
      <c r="N29" s="68" t="s">
        <v>27</v>
      </c>
      <c r="O29" s="132"/>
      <c r="P29" s="133"/>
    </row>
    <row r="30" spans="1:16" ht="23.25" customHeight="1" thickBot="1">
      <c r="A30" s="66">
        <f>травень!O38</f>
        <v>0</v>
      </c>
      <c r="B30" s="73">
        <f>'[1]червень'!$E$118</f>
        <v>109.5</v>
      </c>
      <c r="C30" s="73">
        <f>'[1]червень'!$F$118</f>
        <v>133.76</v>
      </c>
      <c r="D30" s="74">
        <f>'[1]червень'!$E$121</f>
        <v>4822.6</v>
      </c>
      <c r="E30" s="74">
        <f>'[1]червень'!$F$121</f>
        <v>2099.7</v>
      </c>
      <c r="F30" s="75">
        <f>'[1]червень'!$E$120</f>
        <v>1667</v>
      </c>
      <c r="G30" s="76">
        <f>'[1]червень'!$F$120</f>
        <v>1658.92</v>
      </c>
      <c r="H30" s="76">
        <f>'[1]червень'!$E$119</f>
        <v>34212.6</v>
      </c>
      <c r="I30" s="76">
        <f>'[1]червень'!$F$119</f>
        <v>37325.46</v>
      </c>
      <c r="J30" s="76">
        <f>'[1]червень'!$E$122</f>
        <v>862.45</v>
      </c>
      <c r="K30" s="96">
        <f>'[1]червень'!$F$122</f>
        <v>701.76</v>
      </c>
      <c r="L30" s="97">
        <f>H30+F30+D30+J30+B30</f>
        <v>41674.149999999994</v>
      </c>
      <c r="M30" s="77">
        <f>I30+G30+E30+K30+C30</f>
        <v>41919.6</v>
      </c>
      <c r="N30" s="78">
        <f>M30-L30</f>
        <v>245.45000000000437</v>
      </c>
      <c r="O30" s="134">
        <f>червень!O28</f>
        <v>119509.56546</v>
      </c>
      <c r="P30" s="13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9" t="s">
        <v>47</v>
      </c>
      <c r="P31" s="13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червень!Q30</f>
        <v>105684.3435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червень!Q31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червень!Q33</f>
        <v>0</v>
      </c>
    </row>
    <row r="35" spans="15:16" ht="12.75">
      <c r="O35" s="26" t="s">
        <v>48</v>
      </c>
      <c r="P35" s="84">
        <f>червень!Q32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'[1]червень'!$E$10</f>
        <v>190546.3</v>
      </c>
      <c r="C47" s="40">
        <f>'[1]червень'!$F$10</f>
        <v>169136.14</v>
      </c>
      <c r="F47" s="1" t="s">
        <v>25</v>
      </c>
      <c r="G47" s="8"/>
      <c r="H47" s="141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'[1]червень'!$E$33</f>
        <v>38281.23</v>
      </c>
      <c r="C48" s="18">
        <f>'[1]червень'!$F$33</f>
        <v>34564.52</v>
      </c>
      <c r="G48" s="8"/>
      <c r="H48" s="141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'[1]червень'!$E$19</f>
        <v>1022.6</v>
      </c>
      <c r="C49" s="17">
        <f>'[1]червень'!$F$19</f>
        <v>306.38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'[1]червень'!$E$96</f>
        <v>474.5</v>
      </c>
      <c r="C50" s="6">
        <f>'[1]червень'!$F$96</f>
        <v>390.8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'[1]червень'!$E$56</f>
        <v>3398.3</v>
      </c>
      <c r="C51" s="17">
        <f>'[1]червень'!$F$56</f>
        <v>3244.75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'[1]червень'!$E$95</f>
        <v>3531.5</v>
      </c>
      <c r="C52" s="17">
        <f>'[1]червень'!$F$95</f>
        <v>3551.7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1500</v>
      </c>
      <c r="C53" s="17">
        <v>1446.9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1955.8000000000184</v>
      </c>
      <c r="C54" s="17">
        <f>C55-C47-C48-C49-C50-C51-C52-C53</f>
        <v>895.4999999999641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'[1]червень'!$E$106</f>
        <v>240710.23</v>
      </c>
      <c r="C55" s="12">
        <f>'[1]червень'!$F$106</f>
        <v>213536.68999999997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98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95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99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0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0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0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0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0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0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0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1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2014-06-20T11:45:11Z</dcterms:modified>
  <cp:category/>
  <cp:version/>
  <cp:contentType/>
  <cp:contentStatus/>
</cp:coreProperties>
</file>